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80" activeTab="0"/>
  </bookViews>
  <sheets>
    <sheet name="Калькулятор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<sst xmlns="http://schemas.openxmlformats.org/spreadsheetml/2006/main" count="17" uniqueCount="17">
  <si>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Вклад участников реализации инициативного проекта в его финансирование</t>
  </si>
  <si>
    <t>Сумма, тыс.рублей</t>
  </si>
  <si>
    <t xml:space="preserve">Контроль </t>
  </si>
  <si>
    <t>% софинансирования</t>
  </si>
  <si>
    <t>Рекомендации</t>
  </si>
  <si>
    <t>не менее 3% от суммы инициативного проекта</t>
  </si>
  <si>
    <t>Условие</t>
  </si>
  <si>
    <t>не менее 5% от суммы инициативного проекта</t>
  </si>
  <si>
    <t>Введите сумму инициативного проекта</t>
  </si>
  <si>
    <t>Калькулятор 
расчета софинансирования 
инициативного проекта</t>
  </si>
  <si>
    <t>Население</t>
  </si>
  <si>
    <t xml:space="preserve">Местный бюджет </t>
  </si>
  <si>
    <t>Иной межбюджетный трансферт бюджету муниципального образования</t>
  </si>
  <si>
    <r>
      <t xml:space="preserve">не более 85% от суммы инициативного проекта
</t>
    </r>
    <r>
      <rPr>
        <sz val="14"/>
        <color indexed="10"/>
        <rFont val="Times New Roman"/>
        <family val="1"/>
      </rPr>
      <t>Межбюджетный трансферт не может содержать копеек (после запятой не может быть больше трех знаков)</t>
    </r>
  </si>
  <si>
    <t>Юридические лица, индивидуальные предприниматели (также ЮЛ, ИП)</t>
  </si>
  <si>
    <t>в сумме софинансирование от местного бюджета, населения, ЮЛ, ИП должно быть не менее 15% от стоимости проекта</t>
  </si>
  <si>
    <r>
      <t>Данный калькулятор поможет проверить правильность расчета софинансирования инициативного проекта в рамках ППМИ 
с соблюдением всех условий и ограничений. 
Введите суммы - стоимость проекта, вклады местного бюджета, населения, юридических лиц, индивидуальных предпринимателей - 
в соответствующих ячейках. 
Как и в заявке, с</t>
    </r>
    <r>
      <rPr>
        <u val="single"/>
        <sz val="16"/>
        <color indexed="8"/>
        <rFont val="Times New Roman"/>
        <family val="1"/>
      </rPr>
      <t>уммы необходимо указывать в ТЫСЯЧАХ РУБЛЕЙ, т.е. сумму в рублях нужно поделить на 1000.</t>
    </r>
    <r>
      <rPr>
        <sz val="16"/>
        <color indexed="8"/>
        <rFont val="Times New Roman"/>
        <family val="1"/>
      </rPr>
      <t xml:space="preserve"> 
</t>
    </r>
    <r>
      <rPr>
        <sz val="16"/>
        <color indexed="10"/>
        <rFont val="Times New Roman"/>
        <family val="1"/>
      </rPr>
      <t xml:space="preserve">Обратите внимание, что </t>
    </r>
    <r>
      <rPr>
        <u val="single"/>
        <sz val="16"/>
        <color indexed="10"/>
        <rFont val="Times New Roman"/>
        <family val="1"/>
      </rPr>
      <t>иной межбюджетный трансферт (МБТ)</t>
    </r>
    <r>
      <rPr>
        <sz val="16"/>
        <color indexed="10"/>
        <rFont val="Times New Roman"/>
        <family val="1"/>
      </rPr>
      <t xml:space="preserve"> должен содержать после запятой не более 3 знаков, т.е. не может содержать копеек. 
В калькуляторе иной межбюджетный трансферт считается автоматически взависимости от того, какие суммы софинансирования из других источников указаны. Помните, что р</t>
    </r>
    <r>
      <rPr>
        <u val="single"/>
        <sz val="16"/>
        <color indexed="10"/>
        <rFont val="Times New Roman"/>
        <family val="1"/>
      </rPr>
      <t>азмер максимального  МБТ для одного проекта для вашего муниципального образования зависит от типа, статуса и численности муниципального образования.</t>
    </r>
    <r>
      <rPr>
        <sz val="16"/>
        <color indexed="8"/>
        <rFont val="Times New Roman"/>
        <family val="1"/>
      </rPr>
      <t xml:space="preserve">
Все расчеты будут произведены автоматически, комментарии и рекомендации появятся в зависимости от результатов расчетов. Если расчеты выполнены правильно, то во всех строках в графе "Контроль" будут стоять "ОК". Поздравляем!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</si>
</sst>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"/>
    <numFmt numFmtId="168" formatCode="#,##0.00000000000000000"/>
    <numFmt numFmtId="169" formatCode="0&quot;   &quot;"/>
    <numFmt numFmtId="170" formatCode="[=0]&quot;-   &quot;;0&quot;   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0"/>
    <numFmt numFmtId="177" formatCode="#,##0.0000000"/>
    <numFmt numFmtId="178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8"/>
      <name val="Times New Roman"/>
      <family val="1"/>
    </font>
    <font>
      <u val="single"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48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48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1" fillId="0" borderId="0" xfId="53" applyFont="1" applyBorder="1" applyAlignment="1">
      <alignment vertical="top"/>
      <protection/>
    </xf>
    <xf numFmtId="0" fontId="61" fillId="0" borderId="0" xfId="53" applyFont="1" applyBorder="1" applyAlignment="1">
      <alignment vertical="top" wrapText="1"/>
      <protection/>
    </xf>
    <xf numFmtId="166" fontId="62" fillId="6" borderId="0" xfId="53" applyNumberFormat="1" applyFont="1" applyFill="1" applyBorder="1" applyAlignment="1">
      <alignment horizontal="center" vertical="center" wrapText="1"/>
      <protection/>
    </xf>
    <xf numFmtId="0" fontId="61" fillId="0" borderId="10" xfId="53" applyFont="1" applyBorder="1" applyAlignment="1">
      <alignment vertical="top"/>
      <protection/>
    </xf>
    <xf numFmtId="166" fontId="62" fillId="0" borderId="11" xfId="53" applyNumberFormat="1" applyFont="1" applyFill="1" applyBorder="1" applyAlignment="1">
      <alignment vertical="center" wrapText="1"/>
      <protection/>
    </xf>
    <xf numFmtId="166" fontId="63" fillId="0" borderId="11" xfId="53" applyNumberFormat="1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left" vertical="top" wrapText="1"/>
      <protection hidden="1"/>
    </xf>
    <xf numFmtId="166" fontId="64" fillId="0" borderId="11" xfId="53" applyNumberFormat="1" applyFont="1" applyFill="1" applyBorder="1" applyAlignment="1" applyProtection="1">
      <alignment vertical="top"/>
      <protection hidden="1"/>
    </xf>
    <xf numFmtId="0" fontId="65" fillId="0" borderId="11" xfId="53" applyFont="1" applyFill="1" applyBorder="1" applyAlignment="1" applyProtection="1">
      <alignment vertical="top" wrapText="1"/>
      <protection hidden="1"/>
    </xf>
    <xf numFmtId="167" fontId="5" fillId="0" borderId="0" xfId="53" applyNumberFormat="1" applyFont="1" applyBorder="1" applyAlignment="1">
      <alignment horizontal="left" vertical="center" wrapText="1"/>
      <protection/>
    </xf>
    <xf numFmtId="0" fontId="5" fillId="0" borderId="0" xfId="53" applyFont="1" applyBorder="1" applyAlignment="1" applyProtection="1">
      <alignment horizontal="center" vertical="center" wrapText="1"/>
      <protection hidden="1"/>
    </xf>
    <xf numFmtId="168" fontId="66" fillId="0" borderId="0" xfId="53" applyNumberFormat="1" applyFont="1" applyBorder="1" applyAlignment="1" applyProtection="1">
      <alignment horizontal="center" vertical="center" wrapText="1"/>
      <protection hidden="1"/>
    </xf>
    <xf numFmtId="0" fontId="66" fillId="0" borderId="0" xfId="53" applyFont="1" applyBorder="1" applyAlignment="1" applyProtection="1">
      <alignment horizontal="center" vertical="center" wrapText="1"/>
      <protection hidden="1"/>
    </xf>
    <xf numFmtId="0" fontId="66" fillId="0" borderId="12" xfId="53" applyFont="1" applyBorder="1" applyAlignment="1" applyProtection="1">
      <alignment horizontal="center" vertical="center" wrapText="1"/>
      <protection hidden="1"/>
    </xf>
    <xf numFmtId="166" fontId="10" fillId="0" borderId="13" xfId="53" applyNumberFormat="1" applyFont="1" applyBorder="1" applyAlignment="1" applyProtection="1">
      <alignment horizontal="center" vertical="center"/>
      <protection locked="0"/>
    </xf>
    <xf numFmtId="167" fontId="11" fillId="0" borderId="10" xfId="53" applyNumberFormat="1" applyFont="1" applyBorder="1" applyAlignment="1">
      <alignment horizontal="left" vertical="center" wrapText="1"/>
      <protection/>
    </xf>
    <xf numFmtId="167" fontId="12" fillId="6" borderId="14" xfId="53" applyNumberFormat="1" applyFont="1" applyFill="1" applyBorder="1" applyAlignment="1">
      <alignment horizontal="left" vertical="center" wrapText="1"/>
      <protection/>
    </xf>
    <xf numFmtId="167" fontId="66" fillId="6" borderId="11" xfId="53" applyNumberFormat="1" applyFont="1" applyFill="1" applyBorder="1" applyAlignment="1">
      <alignment horizontal="left" vertical="center" wrapText="1"/>
      <protection/>
    </xf>
    <xf numFmtId="0" fontId="5" fillId="6" borderId="11" xfId="53" applyFont="1" applyFill="1" applyBorder="1" applyAlignment="1" applyProtection="1">
      <alignment horizontal="center" vertical="center" wrapText="1"/>
      <protection hidden="1"/>
    </xf>
    <xf numFmtId="168" fontId="66" fillId="6" borderId="11" xfId="53" applyNumberFormat="1" applyFont="1" applyFill="1" applyBorder="1" applyAlignment="1" applyProtection="1">
      <alignment horizontal="center" vertical="center" wrapText="1"/>
      <protection hidden="1"/>
    </xf>
    <xf numFmtId="166" fontId="10" fillId="0" borderId="15" xfId="53" applyNumberFormat="1" applyFont="1" applyBorder="1" applyAlignment="1" applyProtection="1">
      <alignment horizontal="center" vertical="center"/>
      <protection locked="0"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2" fontId="11" fillId="0" borderId="17" xfId="53" applyNumberFormat="1" applyFont="1" applyFill="1" applyBorder="1" applyAlignment="1">
      <alignment horizontal="center" vertical="center" wrapText="1"/>
      <protection/>
    </xf>
    <xf numFmtId="0" fontId="67" fillId="0" borderId="18" xfId="53" applyFont="1" applyFill="1" applyBorder="1" applyAlignment="1">
      <alignment horizontal="center" vertical="center"/>
      <protection/>
    </xf>
    <xf numFmtId="0" fontId="13" fillId="6" borderId="0" xfId="53" applyFont="1" applyFill="1" applyBorder="1" applyAlignment="1" applyProtection="1">
      <alignment horizontal="center" vertical="top" wrapText="1"/>
      <protection hidden="1"/>
    </xf>
    <xf numFmtId="166" fontId="61" fillId="0" borderId="0" xfId="53" applyNumberFormat="1" applyFont="1" applyBorder="1" applyAlignment="1">
      <alignment vertical="top"/>
      <protection/>
    </xf>
    <xf numFmtId="167" fontId="68" fillId="6" borderId="13" xfId="53" applyNumberFormat="1" applyFont="1" applyFill="1" applyBorder="1" applyAlignment="1" applyProtection="1">
      <alignment horizontal="center" vertical="center" wrapText="1"/>
      <protection/>
    </xf>
    <xf numFmtId="0" fontId="66" fillId="6" borderId="19" xfId="53" applyFont="1" applyFill="1" applyBorder="1" applyAlignment="1" applyProtection="1">
      <alignment horizontal="center" vertical="center" wrapText="1"/>
      <protection hidden="1"/>
    </xf>
    <xf numFmtId="166" fontId="63" fillId="0" borderId="13" xfId="53" applyNumberFormat="1" applyFont="1" applyFill="1" applyBorder="1" applyAlignment="1" applyProtection="1">
      <alignment horizontal="center" vertical="center"/>
      <protection locked="0"/>
    </xf>
    <xf numFmtId="0" fontId="69" fillId="0" borderId="11" xfId="53" applyFont="1" applyBorder="1" applyAlignment="1">
      <alignment horizontal="left" vertical="top" wrapText="1"/>
      <protection/>
    </xf>
    <xf numFmtId="0" fontId="69" fillId="0" borderId="19" xfId="53" applyFont="1" applyBorder="1" applyAlignment="1">
      <alignment horizontal="left" vertical="top" wrapText="1"/>
      <protection/>
    </xf>
    <xf numFmtId="0" fontId="6" fillId="6" borderId="0" xfId="53" applyFont="1" applyFill="1" applyBorder="1" applyAlignment="1" applyProtection="1">
      <alignment horizontal="center" vertical="center" wrapText="1"/>
      <protection hidden="1"/>
    </xf>
    <xf numFmtId="0" fontId="70" fillId="0" borderId="14" xfId="53" applyFont="1" applyBorder="1" applyAlignment="1">
      <alignment horizontal="center" vertical="center" wrapText="1"/>
      <protection/>
    </xf>
    <xf numFmtId="0" fontId="70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">
    <dxf>
      <font>
        <color rgb="FFFF0000"/>
      </font>
    </dxf>
    <dxf>
      <font>
        <color theme="9" tint="-0.2499399930238723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indexed="10"/>
      </font>
      <fill>
        <patternFill patternType="none"/>
      </fill>
      <border>
        <left/>
        <right/>
        <top/>
        <bottom/>
      </border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b/>
        <color indexed="1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auto="1"/>
      </font>
      <fill>
        <patternFill>
          <bgColor rgb="FFFF0000"/>
        </patternFill>
      </fill>
      <border/>
    </dxf>
    <dxf>
      <font>
        <color rgb="FFFF0000"/>
      </font>
      <fill>
        <patternFill patternType="none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  <dxf>
      <font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123825</xdr:rowOff>
    </xdr:from>
    <xdr:to>
      <xdr:col>1</xdr:col>
      <xdr:colOff>2895600</xdr:colOff>
      <xdr:row>0</xdr:row>
      <xdr:rowOff>1057275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2638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showGridLines="0" tabSelected="1" zoomScale="75" zoomScaleNormal="75" workbookViewId="0" topLeftCell="A1">
      <selection activeCell="D17" sqref="D17"/>
    </sheetView>
  </sheetViews>
  <sheetFormatPr defaultColWidth="9.140625" defaultRowHeight="15"/>
  <cols>
    <col min="1" max="1" width="1.57421875" style="1" customWidth="1"/>
    <col min="2" max="2" width="79.57421875" style="1" customWidth="1"/>
    <col min="3" max="3" width="33.8515625" style="1" customWidth="1"/>
    <col min="4" max="4" width="37.57421875" style="1" customWidth="1"/>
    <col min="5" max="5" width="38.140625" style="2" customWidth="1"/>
    <col min="6" max="6" width="36.57421875" style="2" customWidth="1"/>
    <col min="7" max="7" width="69.57421875" style="1" customWidth="1"/>
    <col min="8" max="8" width="9.140625" style="1" customWidth="1"/>
    <col min="9" max="9" width="12.7109375" style="1" bestFit="1" customWidth="1"/>
    <col min="10" max="16384" width="9.140625" style="1" customWidth="1"/>
  </cols>
  <sheetData>
    <row r="1" spans="2:8" ht="348" customHeight="1" thickBot="1">
      <c r="B1" s="34" t="s">
        <v>9</v>
      </c>
      <c r="C1" s="35"/>
      <c r="D1" s="31" t="s">
        <v>16</v>
      </c>
      <c r="E1" s="31"/>
      <c r="F1" s="31"/>
      <c r="G1" s="32"/>
      <c r="H1" s="4"/>
    </row>
    <row r="2" ht="6" customHeight="1" thickBot="1" thickTop="1"/>
    <row r="3" spans="2:7" ht="61.5" customHeight="1" thickBot="1" thickTop="1">
      <c r="B3" s="3" t="s">
        <v>8</v>
      </c>
      <c r="C3" s="30"/>
      <c r="D3" s="30"/>
      <c r="E3" s="33" t="str">
        <f>_xlfn.IFERROR(IF(C3=""," ",IF(D6+D7+D8+D9&lt;&gt;C3,"СТОИМОСТЬ ПРОЕКТА НЕ РАВНА СУММЕ ИСТОЧНИКОВ СОФИНАНСИРОВАНИЯ","СТОИМОСТЬ ПРОЕКТА РАВНА СУММЕ ИСТОЧНИКОВ ФИНАНСИРОВАНИЯ")),"")</f>
        <v> </v>
      </c>
      <c r="F3" s="33"/>
      <c r="G3" s="26">
        <f>IF(C3="","",IF(E3="СТОИМОСТЬ ПРОЕКТА РАВНА СУММЕ ИСТОЧНИКОВ ФИНАНСИРОВАНИЯ","","РЕКОМЕНДУЕМ ПРОВЕРИТЬ СУММЫ СОФИНАНСИРОВАНИЯ"))</f>
      </c>
    </row>
    <row r="4" spans="2:7" ht="9" customHeight="1" thickBot="1" thickTop="1">
      <c r="B4" s="5"/>
      <c r="C4" s="6"/>
      <c r="D4" s="6"/>
      <c r="E4" s="7"/>
      <c r="F4" s="8"/>
      <c r="G4" s="9"/>
    </row>
    <row r="5" spans="2:7" ht="78" thickBot="1" thickTop="1">
      <c r="B5" s="22" t="s">
        <v>0</v>
      </c>
      <c r="C5" s="23" t="s">
        <v>6</v>
      </c>
      <c r="D5" s="24" t="s">
        <v>1</v>
      </c>
      <c r="E5" s="23" t="s">
        <v>2</v>
      </c>
      <c r="F5" s="23" t="s">
        <v>3</v>
      </c>
      <c r="G5" s="25" t="s">
        <v>4</v>
      </c>
    </row>
    <row r="6" spans="2:9" ht="48" customHeight="1" thickBot="1" thickTop="1">
      <c r="B6" s="16" t="s">
        <v>11</v>
      </c>
      <c r="C6" s="10" t="s">
        <v>7</v>
      </c>
      <c r="D6" s="21"/>
      <c r="E6" s="11">
        <f>_xlfn.IFERROR(IF(D6="","",IF(D6/$C$3*100&lt;5,"НИЖЕ 5% ОТ СТОИМОСТИ ПРОЕКТА","ОК")),"")</f>
      </c>
      <c r="F6" s="12">
        <f>_xlfn.IFERROR(IF(D6="","",D6/$C$3*100),"")</f>
      </c>
      <c r="G6" s="13">
        <f>IF(AND(C3="",D6&lt;&gt;""),"Введите сумму инициативного проекта",IF(D6="","",IF(E6="ОК","","Проверьте сумму софинансирования, при необходимости увеличьте её")))</f>
      </c>
      <c r="H6" s="4"/>
      <c r="I6" s="27"/>
    </row>
    <row r="7" spans="2:7" ht="55.5" customHeight="1" thickBot="1" thickTop="1">
      <c r="B7" s="16" t="s">
        <v>10</v>
      </c>
      <c r="C7" s="10" t="s">
        <v>5</v>
      </c>
      <c r="D7" s="15"/>
      <c r="E7" s="11">
        <f>_xlfn.IFERROR(IF(D7="","",IF(D7/$C$3*100&lt;3,"НИЖЕ 3% ОТ СТОИМОСТИ ПРОЕКТА","ОК")),"")</f>
      </c>
      <c r="F7" s="12">
        <f>_xlfn.IFERROR(IF(D7="","",D7/$C$3*100),"")</f>
      </c>
      <c r="G7" s="14">
        <f>IF(D7="","",IF(E7="ОК","","Проверьте сумму софинансирования, при необходимости увеличьте её"))</f>
      </c>
    </row>
    <row r="8" spans="2:7" ht="99" customHeight="1" thickBot="1" thickTop="1">
      <c r="B8" s="16" t="s">
        <v>14</v>
      </c>
      <c r="C8" s="10" t="s">
        <v>15</v>
      </c>
      <c r="D8" s="15"/>
      <c r="E8" s="11">
        <f>_xlfn.IFERROR(IF(D8="","",IF(AND(E6="НИЖЕ 5% ОТ СТОИМОСТИ ПРОЕКТА",E7="НИЖЕ 3% ОТ СТОИМОСТИ ПРОЕКТА"),"ПРОВЕРЬТЕ СОФИНАНСИРОВАНИЕ ИЗ МЕСТНОГО БЮДЖЕТА И ОТ НАСЕЛЕНИЯ",IF(E7="НИЖЕ 3% ОТ СТОИМОСТИ ПРОЕКТА","ПРОВЕРЬТЕ СОФИНАНСИРОВАНИЕ ОТ НАСЕЛЕНИЯ",IF(E6="НИЖЕ 5% ОТ СТОИМОСТИ ПРОЕКТА","ПРОВЕРЬТЕ СОФИНАНСИРОВАНИЕ ИЗ МЕСТНОГО БЮДЖЕТА ",IF(AND((D6/C3*100)&gt;=5,D7/C3*100&gt;=3,(D6+D7+D8)/C3*100&lt;15),"СОФИНАНСИРОВАНИЕ ИЗ МЕСТНОГО БЮДЖЕТА, ОТ НАСЕЛЕНИЯ, ЮЛ (ИП) МЕНЬШЕ 15 ПРОЦЕНТОВ","ОК"))))),"")</f>
      </c>
      <c r="F8" s="12">
        <f>_xlfn.IFERROR(IF(D8="","",D8/$C$3*100),"")</f>
      </c>
      <c r="G8" s="14">
        <f>IF(D8="","",IF(E8="ОК","","Проверьте суммы и проценты софинансирования из всех источников софинансирования. При необходимости увеличьте софинансирование от юр.лиц (ип) или увеличьте софинансирование из местного бюджета и (или) от населения"))</f>
      </c>
    </row>
    <row r="9" spans="2:7" ht="135.75" customHeight="1" thickBot="1" thickTop="1">
      <c r="B9" s="17" t="s">
        <v>12</v>
      </c>
      <c r="C9" s="18" t="s">
        <v>13</v>
      </c>
      <c r="D9" s="28">
        <f>ROUND(C3-D6-D7-D8,3)</f>
        <v>0</v>
      </c>
      <c r="E9" s="19">
        <f>_xlfn.IFERROR(IF(D9="","",IF(D9/C3*100&lt;=85,"ОК","ПРЕВЫШАЕТ 85% ОТ СТОИМОСТИ ПРОЕКТА")),"")</f>
      </c>
      <c r="F9" s="20">
        <f>_xlfn.IFERROR(IF(D9="","",D9/$C$3*100),"")</f>
      </c>
      <c r="G9" s="29">
        <f>IF(D9=0,"",IF(E9="ОК","","Трансферт не может быть выше 85% от суммы инициативного проекта"))</f>
      </c>
    </row>
    <row r="10" ht="16.5" thickTop="1"/>
  </sheetData>
  <sheetProtection sheet="1"/>
  <mergeCells count="4">
    <mergeCell ref="C3:D3"/>
    <mergeCell ref="D1:G1"/>
    <mergeCell ref="E3:F3"/>
    <mergeCell ref="B1:C1"/>
  </mergeCells>
  <conditionalFormatting sqref="E9">
    <cfRule type="cellIs" priority="9" dxfId="14" operator="equal" stopIfTrue="1">
      <formula>"ПРОВЕРЬТЕ СОФИНАНСИРОВАНИЕ ОТ НАСЕЛЕНИЯ"</formula>
    </cfRule>
    <cfRule type="cellIs" priority="12" dxfId="15" operator="equal" stopIfTrue="1">
      <formula>"""ПРОВЕРЬТЕ СОФИНАНСИРОВАНИЕ ИЗ МЕСТНОГО БЮДЖЕТА И ОТ НАСЕЛЕНИЯ"""</formula>
    </cfRule>
    <cfRule type="cellIs" priority="13" dxfId="14" operator="equal" stopIfTrue="1">
      <formula>"ПРОВЕРЬТЕ СОФИНАНСИРОВАНИЕ ИЗ МЕСТНОГО БЮДЖЕТА"</formula>
    </cfRule>
    <cfRule type="cellIs" priority="14" dxfId="14" operator="equal" stopIfTrue="1">
      <formula>"СОФИНАНСИРОВАНИЕ ИЗ МЕСТНОГО БЮДЖЕТА, ОТ ЮЛ (ИП) МЕНЬШЕ МИНИМАЛЬНЫХ ПРОЦЕНТОВ"</formula>
    </cfRule>
    <cfRule type="cellIs" priority="15" dxfId="14" operator="equal" stopIfTrue="1">
      <formula>"СОФИНАНСИРОВАНИЕ ИЗ  ОТ НАСЕЛЕНИЯ, ЮЛ (ИП) МЕНЬШЕ МИНИМАЛЬНЫХ ПРОЦЕНТОВ"</formula>
    </cfRule>
    <cfRule type="cellIs" priority="16" dxfId="14" operator="equal" stopIfTrue="1">
      <formula>"СОФИНАНСИРОВАНИЕ  ОТ НАСЕЛЕНИЯ МЕНЬШЕ 3 ПРОЦЕНТОВ"</formula>
    </cfRule>
    <cfRule type="cellIs" priority="17" dxfId="14" operator="equal">
      <formula>"ПРЕВЫШАЕТ 85% ОТ СТОИМОСТИ ПРОЕКТА"</formula>
    </cfRule>
    <cfRule type="cellIs" priority="22" dxfId="16" operator="equal">
      <formula>"превышает"</formula>
    </cfRule>
  </conditionalFormatting>
  <conditionalFormatting sqref="E6">
    <cfRule type="cellIs" priority="19" dxfId="14" operator="equal">
      <formula>"НИЖЕ 5% ОТ СТОИМОСТИ ПРОЕКТА"</formula>
    </cfRule>
  </conditionalFormatting>
  <conditionalFormatting sqref="E7">
    <cfRule type="cellIs" priority="18" dxfId="14" operator="equal">
      <formula>"НИЖЕ 3% ОТ СТОИМОСТИ ПРОЕКТА"</formula>
    </cfRule>
  </conditionalFormatting>
  <conditionalFormatting sqref="E8">
    <cfRule type="cellIs" priority="6" dxfId="17" operator="equal" stopIfTrue="1">
      <formula>"ОК"</formula>
    </cfRule>
    <cfRule type="cellIs" priority="7" dxfId="14" operator="notEqual" stopIfTrue="1">
      <formula>"ПРОВЕРЬТЕ СОФИНАНСИРОВАНИЕ ИЗ МЕСТНОГО БЮДЖЕТА"</formula>
    </cfRule>
    <cfRule type="cellIs" priority="8" dxfId="14" operator="equal" stopIfTrue="1">
      <formula>"ПРОВЕРЬТЕ СОФИНАНСИРОВАНИЕ ОТ НАСЕЛЕНИЯ"</formula>
    </cfRule>
    <cfRule type="cellIs" priority="10" dxfId="14" operator="equal" stopIfTrue="1">
      <formula>"СОФИНАНСИРОВАНИЕ ИЗ МЕСТНОГО БЮДЖЕТА, ОТ НАСЕЛЕНИЯ, ЮЛ (ИП) МЕНЬШЕ 15 ПРОЦЕНТОВ"</formula>
    </cfRule>
    <cfRule type="cellIs" priority="11" dxfId="14" operator="equal" stopIfTrue="1">
      <formula>"ПРОВЕРЬТЕ СОФИНАНСИРОВАНИЕ ИЗ МЕСТНОГО БЮДЖЕТА И ОТ НАСЕЛЕНИЯ"</formula>
    </cfRule>
  </conditionalFormatting>
  <conditionalFormatting sqref="F9">
    <cfRule type="cellIs" priority="5" dxfId="14" operator="greaterThan" stopIfTrue="1">
      <formula>85</formula>
    </cfRule>
  </conditionalFormatting>
  <conditionalFormatting sqref="E3:F3">
    <cfRule type="expression" priority="2" dxfId="18" stopIfTrue="1">
      <formula>$E$3="СТОИМОСТЬ ПРОЕКТА РАВНА СУММЕ ИСТОЧНИКОВ ФИНАНСИРОВАНИЯ"</formula>
    </cfRule>
  </conditionalFormatting>
  <conditionalFormatting sqref="G3">
    <cfRule type="containsText" priority="1" dxfId="14" operator="containsText" stopIfTrue="1" text="РЕКОМЕНДУЕМ ПРОВЕРИТЬ СУММЫ СОФИНАНСИРОВАНИЯ">
      <formula>NOT(ISERROR(SEARCH("РЕКОМЕНДУЕМ ПРОВЕРИТЬ СУММЫ СОФИНАНСИРОВАНИЯ",G3)))</formula>
    </cfRule>
  </conditionalFormatting>
  <dataValidations count="1">
    <dataValidation allowBlank="1" showInputMessage="1" showErrorMessage="1" promptTitle="Размер трансферта" prompt="Вы уверены, что  численность муниципального образования позволяет получить именно такой МБТ? Информация о численности населения по муниципальным образованиям публикуется на официальном интернет-сайте Красноярскстата https://24.rosstat.gov.ru &#10;" sqref="D9"/>
  </dataValidation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>
            <xm:f>NOT(ISERROR(SEARCH(("НЕ соблюден"),(Калькулятор!#REF!))))</xm:f>
            <xm:f>("НЕ соблюден")</xm:f>
            <x14:dxf>
              <font>
                <b/>
                <color rgb="FFFF0000"/>
              </font>
              <fill>
                <patternFill patternType="none"/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E6:E7</xm:sqref>
        </x14:conditionalFormatting>
        <x14:conditionalFormatting xmlns:xm="http://schemas.microsoft.com/office/excel/2006/main">
          <x14:cfRule type="containsText" priority="23" operator="containsText">
            <xm:f>NOT(ISERROR(SEARCH(("""превышает"""),(Калькулятор!#REF!))))</xm:f>
            <xm:f>("""превышает""")</xm:f>
            <x14:dxf>
              <font>
                <color rgb="FFFF0000"/>
              </font>
              <fill>
                <patternFill patternType="none"/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А.В. Артемова</dc:creator>
  <cp:keywords/>
  <dc:description/>
  <cp:lastModifiedBy>А.В. Артемова</cp:lastModifiedBy>
  <cp:lastPrinted>2022-10-21T06:46:59Z</cp:lastPrinted>
  <dcterms:created xsi:type="dcterms:W3CDTF">2022-10-21T06:01:35Z</dcterms:created>
  <dcterms:modified xsi:type="dcterms:W3CDTF">2023-11-09T03:47:20Z</dcterms:modified>
  <cp:category/>
  <cp:version/>
  <cp:contentType/>
  <cp:contentStatus/>
</cp:coreProperties>
</file>